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ka\Documents\Mikroregion Nový Dvůr\Rozpočty\Rozpočet 2017\"/>
    </mc:Choice>
  </mc:AlternateContent>
  <bookViews>
    <workbookView xWindow="0" yWindow="0" windowWidth="20490" windowHeight="7455"/>
  </bookViews>
  <sheets>
    <sheet name="NR 2017" sheetId="1" r:id="rId1"/>
    <sheet name="R výhled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F18" i="2"/>
  <c r="F24" i="2" s="1"/>
  <c r="E18" i="2"/>
  <c r="E24" i="2" s="1"/>
  <c r="E16" i="2"/>
  <c r="D15" i="2"/>
  <c r="D14" i="2"/>
  <c r="D18" i="2" s="1"/>
  <c r="D24" i="2" s="1"/>
  <c r="D8" i="2"/>
  <c r="E7" i="2"/>
  <c r="F7" i="2" s="1"/>
  <c r="F9" i="2" s="1"/>
  <c r="F11" i="2" s="1"/>
  <c r="D7" i="2"/>
  <c r="D9" i="2" s="1"/>
  <c r="F6" i="2"/>
  <c r="E6" i="2"/>
  <c r="D6" i="2"/>
  <c r="D11" i="2" l="1"/>
  <c r="E9" i="2"/>
  <c r="E11" i="2" s="1"/>
  <c r="G30" i="1"/>
  <c r="H26" i="1"/>
  <c r="G26" i="1"/>
  <c r="G32" i="1" s="1"/>
  <c r="G23" i="1"/>
  <c r="H13" i="1"/>
  <c r="G10" i="1"/>
  <c r="G13" i="1" s="1"/>
  <c r="H9" i="1"/>
  <c r="H15" i="1" s="1"/>
  <c r="G9" i="1"/>
  <c r="G15" i="1" l="1"/>
</calcChain>
</file>

<file path=xl/comments1.xml><?xml version="1.0" encoding="utf-8"?>
<comments xmlns="http://schemas.openxmlformats.org/spreadsheetml/2006/main">
  <authors>
    <author>Vladimira Motlova</author>
  </authors>
  <commentList>
    <comment ref="G18" authorId="0" shapeId="0">
      <text>
        <r>
          <rPr>
            <b/>
            <sz val="9"/>
            <color indexed="81"/>
            <rFont val="Tahoma"/>
            <family val="2"/>
            <charset val="238"/>
          </rPr>
          <t>Vladimira Motlova:</t>
        </r>
        <r>
          <rPr>
            <sz val="9"/>
            <color indexed="81"/>
            <rFont val="Tahoma"/>
            <family val="2"/>
            <charset val="238"/>
          </rPr>
          <t xml:space="preserve">
2+1/2 úvazek</t>
        </r>
      </text>
    </comment>
  </commentList>
</comments>
</file>

<file path=xl/comments2.xml><?xml version="1.0" encoding="utf-8"?>
<comments xmlns="http://schemas.openxmlformats.org/spreadsheetml/2006/main">
  <authors>
    <author>Vladimira Motlova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Vladimira Motlova:</t>
        </r>
        <r>
          <rPr>
            <sz val="9"/>
            <color indexed="81"/>
            <rFont val="Tahoma"/>
            <family val="2"/>
            <charset val="238"/>
          </rPr>
          <t xml:space="preserve">
2+1/2 úvazek</t>
        </r>
      </text>
    </comment>
  </commentList>
</comments>
</file>

<file path=xl/sharedStrings.xml><?xml version="1.0" encoding="utf-8"?>
<sst xmlns="http://schemas.openxmlformats.org/spreadsheetml/2006/main" count="82" uniqueCount="48">
  <si>
    <t>Mikroregion Nový Dvůr</t>
  </si>
  <si>
    <t>Návrh rozpočtu</t>
  </si>
  <si>
    <t>schválený rozpočet</t>
  </si>
  <si>
    <t>ř.</t>
  </si>
  <si>
    <t>v Kč</t>
  </si>
  <si>
    <t>Příjmy</t>
  </si>
  <si>
    <t>UZ</t>
  </si>
  <si>
    <t>OdPar</t>
  </si>
  <si>
    <t>Pol.</t>
  </si>
  <si>
    <t xml:space="preserve">příjmy z poskytovaných výrobků a služeb </t>
  </si>
  <si>
    <t>2xxx</t>
  </si>
  <si>
    <t>příjmy z prodeje zboží</t>
  </si>
  <si>
    <t>Příjmy z finančních operací</t>
  </si>
  <si>
    <t>příjmy z poskytovaných výrobků a služeb</t>
  </si>
  <si>
    <t>Nedaňové příjmy tř. 2</t>
  </si>
  <si>
    <t>neinvestinční transfery - členské příspěvky obcí</t>
  </si>
  <si>
    <t>4xxx</t>
  </si>
  <si>
    <t>Očekávaná dotace VF skluz 2016</t>
  </si>
  <si>
    <t>Očekávaná dotace MMR "Nové zkušenosti …" skluz 2016</t>
  </si>
  <si>
    <t>Přijaté dotace a transfery tř. 4</t>
  </si>
  <si>
    <t>Příjmy celkem</t>
  </si>
  <si>
    <t>Výdaje</t>
  </si>
  <si>
    <t>Platy zaměstnanců konírna</t>
  </si>
  <si>
    <t>5xxx</t>
  </si>
  <si>
    <t xml:space="preserve">platby povinného pojištění </t>
  </si>
  <si>
    <t>konírna nájem a provoz</t>
  </si>
  <si>
    <t xml:space="preserve">finanční služby </t>
  </si>
  <si>
    <t xml:space="preserve">finanční služby pojištění </t>
  </si>
  <si>
    <t xml:space="preserve">platy vč. Zák. pojištění a odměny správa </t>
  </si>
  <si>
    <t>provozní režie (energie, DDHM, služby)</t>
  </si>
  <si>
    <t>nespecifikovaná rezerva</t>
  </si>
  <si>
    <t>Výdaje celkem</t>
  </si>
  <si>
    <t>Financování</t>
  </si>
  <si>
    <t>zapojení zůstatku z BÚ (+snížení, -zvýšení)</t>
  </si>
  <si>
    <t>Financování celkem</t>
  </si>
  <si>
    <t>Výdaje a financování celkem</t>
  </si>
  <si>
    <t>Vyhotovil: Ing. Motlová Vladimíra</t>
  </si>
  <si>
    <t>Vyvěšeno dne:</t>
  </si>
  <si>
    <t>razítko a podpis</t>
  </si>
  <si>
    <t>Sňato dne:</t>
  </si>
  <si>
    <t>Ing. Jana Bačíková, MBA</t>
  </si>
  <si>
    <t>předseda svazku</t>
  </si>
  <si>
    <t>Ve Vacenovicích dne 25.11.2016</t>
  </si>
  <si>
    <t>Návrh rozpočtu 2017</t>
  </si>
  <si>
    <t>nedaňové příjmy</t>
  </si>
  <si>
    <t>očekávané neinvestiční dotace</t>
  </si>
  <si>
    <t xml:space="preserve">platy včetně zák. pojištění a odměny </t>
  </si>
  <si>
    <t>ostatní neinvestiční výdaje (nespecifikovaná rezerva)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</si>
</sst>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3" fontId="0" fillId="0" borderId="0" xfId="0" applyNumberFormat="1"/>
    <xf numFmtId="3" fontId="1" fillId="0" borderId="0" xfId="0" applyNumberFormat="1" applyFont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right" wrapText="1"/>
    </xf>
    <xf numFmtId="0" fontId="0" fillId="0" borderId="2" xfId="0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Border="1"/>
    <xf numFmtId="0" fontId="2" fillId="0" borderId="2" xfId="0" applyFont="1" applyBorder="1" applyAlignment="1">
      <alignment horizontal="left"/>
    </xf>
    <xf numFmtId="0" fontId="3" fillId="0" borderId="3" xfId="0" applyFont="1" applyBorder="1"/>
    <xf numFmtId="3" fontId="2" fillId="0" borderId="3" xfId="0" applyNumberFormat="1" applyFont="1" applyBorder="1"/>
    <xf numFmtId="0" fontId="2" fillId="3" borderId="2" xfId="0" applyFont="1" applyFill="1" applyBorder="1" applyAlignment="1">
      <alignment horizontal="left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0" fillId="0" borderId="3" xfId="0" applyNumberFormat="1" applyBorder="1" applyAlignment="1">
      <alignment wrapText="1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3" fontId="0" fillId="3" borderId="3" xfId="0" applyNumberFormat="1" applyFill="1" applyBorder="1"/>
    <xf numFmtId="164" fontId="0" fillId="0" borderId="3" xfId="0" applyNumberFormat="1" applyBorder="1"/>
    <xf numFmtId="0" fontId="1" fillId="0" borderId="2" xfId="0" applyFont="1" applyBorder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164" fontId="1" fillId="3" borderId="3" xfId="0" applyNumberFormat="1" applyFont="1" applyFill="1" applyBorder="1"/>
    <xf numFmtId="164" fontId="1" fillId="0" borderId="3" xfId="0" applyNumberFormat="1" applyFont="1" applyBorder="1"/>
    <xf numFmtId="0" fontId="2" fillId="2" borderId="2" xfId="0" applyFont="1" applyFill="1" applyBorder="1" applyAlignment="1">
      <alignment horizontal="left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/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/>
    <xf numFmtId="0" fontId="0" fillId="0" borderId="0" xfId="0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4" fillId="0" borderId="3" xfId="0" applyNumberFormat="1" applyFont="1" applyBorder="1"/>
    <xf numFmtId="164" fontId="4" fillId="0" borderId="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adka\Downloads\Rozpo&#269;et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 R2017"/>
      <sheetName val="Příspěvky 2017"/>
      <sheetName val="Rozpočtový výhled 2018-2019"/>
      <sheetName val="Schválený R2016"/>
      <sheetName val="RO č.1"/>
      <sheetName val="RO č.2"/>
    </sheetNames>
    <sheetDataSet>
      <sheetData sheetId="0"/>
      <sheetData sheetId="1">
        <row r="13">
          <cell r="E13">
            <v>663000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abSelected="1" topLeftCell="A19" workbookViewId="0">
      <selection activeCell="A36" sqref="A36:XFD36"/>
    </sheetView>
  </sheetViews>
  <sheetFormatPr defaultColWidth="14.7109375" defaultRowHeight="15" x14ac:dyDescent="0.25"/>
  <cols>
    <col min="1" max="1" width="2.140625" style="1" customWidth="1"/>
    <col min="2" max="2" width="2.7109375" style="52" bestFit="1" customWidth="1"/>
    <col min="3" max="3" width="51.7109375" bestFit="1" customWidth="1"/>
    <col min="4" max="4" width="5.28515625" style="58" bestFit="1" customWidth="1"/>
    <col min="5" max="5" width="5.5703125" style="58" bestFit="1" customWidth="1"/>
    <col min="6" max="6" width="4.42578125" style="59" bestFit="1" customWidth="1"/>
    <col min="7" max="7" width="10.28515625" style="60" customWidth="1"/>
    <col min="8" max="8" width="11" style="2" customWidth="1"/>
    <col min="9" max="10" width="4.42578125" customWidth="1"/>
  </cols>
  <sheetData>
    <row r="1" spans="2:8" x14ac:dyDescent="0.25">
      <c r="B1"/>
      <c r="D1"/>
      <c r="E1"/>
      <c r="F1"/>
      <c r="G1" s="2"/>
      <c r="H1" s="3"/>
    </row>
    <row r="2" spans="2:8" ht="24.75" x14ac:dyDescent="0.25">
      <c r="B2" s="61" t="s">
        <v>0</v>
      </c>
      <c r="C2" s="62"/>
      <c r="D2" s="4"/>
      <c r="E2" s="4"/>
      <c r="F2" s="5"/>
      <c r="G2" s="6" t="s">
        <v>1</v>
      </c>
      <c r="H2" s="7" t="s">
        <v>2</v>
      </c>
    </row>
    <row r="3" spans="2:8" ht="14.25" customHeight="1" x14ac:dyDescent="0.25">
      <c r="B3" s="8" t="s">
        <v>3</v>
      </c>
      <c r="C3" s="9" t="s">
        <v>4</v>
      </c>
      <c r="D3" s="10"/>
      <c r="E3" s="10"/>
      <c r="F3" s="11"/>
      <c r="G3" s="12"/>
      <c r="H3" s="13"/>
    </row>
    <row r="4" spans="2:8" x14ac:dyDescent="0.25">
      <c r="B4" s="14"/>
      <c r="C4" s="15" t="s">
        <v>5</v>
      </c>
      <c r="D4" s="16" t="s">
        <v>6</v>
      </c>
      <c r="E4" s="17" t="s">
        <v>7</v>
      </c>
      <c r="F4" s="17" t="s">
        <v>8</v>
      </c>
      <c r="G4" s="18"/>
      <c r="H4" s="19"/>
    </row>
    <row r="5" spans="2:8" x14ac:dyDescent="0.25">
      <c r="B5" s="14">
        <v>1</v>
      </c>
      <c r="C5" s="20" t="s">
        <v>9</v>
      </c>
      <c r="D5" s="21"/>
      <c r="E5" s="21">
        <v>2143</v>
      </c>
      <c r="F5" s="22" t="s">
        <v>10</v>
      </c>
      <c r="G5" s="23">
        <v>170000</v>
      </c>
      <c r="H5" s="24"/>
    </row>
    <row r="6" spans="2:8" x14ac:dyDescent="0.25">
      <c r="B6" s="14">
        <v>2</v>
      </c>
      <c r="C6" s="20" t="s">
        <v>11</v>
      </c>
      <c r="D6" s="21"/>
      <c r="E6" s="21">
        <v>2143</v>
      </c>
      <c r="F6" s="22" t="s">
        <v>10</v>
      </c>
      <c r="G6" s="23">
        <v>30000</v>
      </c>
      <c r="H6" s="24"/>
    </row>
    <row r="7" spans="2:8" x14ac:dyDescent="0.25">
      <c r="B7" s="14">
        <v>3</v>
      </c>
      <c r="C7" s="20" t="s">
        <v>12</v>
      </c>
      <c r="D7" s="21"/>
      <c r="E7" s="21">
        <v>6310</v>
      </c>
      <c r="F7" s="22" t="s">
        <v>10</v>
      </c>
      <c r="G7" s="23">
        <v>100</v>
      </c>
      <c r="H7" s="24"/>
    </row>
    <row r="8" spans="2:8" x14ac:dyDescent="0.25">
      <c r="B8" s="14">
        <v>4</v>
      </c>
      <c r="C8" s="20" t="s">
        <v>13</v>
      </c>
      <c r="D8" s="21"/>
      <c r="E8" s="21">
        <v>6409</v>
      </c>
      <c r="F8" s="22" t="s">
        <v>10</v>
      </c>
      <c r="G8" s="23">
        <v>20000</v>
      </c>
      <c r="H8" s="24"/>
    </row>
    <row r="9" spans="2:8" x14ac:dyDescent="0.25">
      <c r="B9" s="14">
        <v>5</v>
      </c>
      <c r="C9" s="25" t="s">
        <v>14</v>
      </c>
      <c r="D9" s="21"/>
      <c r="E9" s="21"/>
      <c r="F9" s="22"/>
      <c r="G9" s="12">
        <f>SUM(G5:G8)</f>
        <v>220100</v>
      </c>
      <c r="H9" s="12">
        <f>SUM(H5:H8)</f>
        <v>0</v>
      </c>
    </row>
    <row r="10" spans="2:8" x14ac:dyDescent="0.25">
      <c r="B10" s="14">
        <v>6</v>
      </c>
      <c r="C10" s="20" t="s">
        <v>15</v>
      </c>
      <c r="D10" s="21"/>
      <c r="E10" s="21"/>
      <c r="F10" s="22" t="s">
        <v>16</v>
      </c>
      <c r="G10" s="23">
        <f>'[1]Příspěvky 2017'!E13</f>
        <v>663000</v>
      </c>
      <c r="H10" s="24"/>
    </row>
    <row r="11" spans="2:8" x14ac:dyDescent="0.25">
      <c r="B11" s="14">
        <v>7</v>
      </c>
      <c r="C11" s="20" t="s">
        <v>17</v>
      </c>
      <c r="D11" s="21"/>
      <c r="E11" s="21"/>
      <c r="F11" s="22" t="s">
        <v>16</v>
      </c>
      <c r="G11" s="23">
        <v>20000</v>
      </c>
      <c r="H11" s="24"/>
    </row>
    <row r="12" spans="2:8" x14ac:dyDescent="0.25">
      <c r="B12" s="14">
        <v>8</v>
      </c>
      <c r="C12" s="20" t="s">
        <v>18</v>
      </c>
      <c r="D12" s="21">
        <v>17027</v>
      </c>
      <c r="E12" s="21"/>
      <c r="F12" s="22" t="s">
        <v>16</v>
      </c>
      <c r="G12" s="23">
        <v>67500</v>
      </c>
      <c r="H12" s="24"/>
    </row>
    <row r="13" spans="2:8" x14ac:dyDescent="0.25">
      <c r="B13" s="14">
        <v>9</v>
      </c>
      <c r="C13" s="25" t="s">
        <v>19</v>
      </c>
      <c r="D13" s="26"/>
      <c r="E13" s="26"/>
      <c r="F13" s="11"/>
      <c r="G13" s="12">
        <f>SUM(G10:G12)</f>
        <v>750500</v>
      </c>
      <c r="H13" s="12">
        <f>SUM(H10:H12)</f>
        <v>0</v>
      </c>
    </row>
    <row r="14" spans="2:8" x14ac:dyDescent="0.25">
      <c r="B14" s="14">
        <v>10</v>
      </c>
      <c r="C14" s="25"/>
      <c r="D14" s="26"/>
      <c r="E14" s="26"/>
      <c r="F14" s="11"/>
      <c r="G14" s="12"/>
      <c r="H14" s="27"/>
    </row>
    <row r="15" spans="2:8" x14ac:dyDescent="0.25">
      <c r="B15" s="14">
        <v>11</v>
      </c>
      <c r="C15" s="28" t="s">
        <v>20</v>
      </c>
      <c r="D15" s="29"/>
      <c r="E15" s="29"/>
      <c r="F15" s="30"/>
      <c r="G15" s="31">
        <f>G9+G13</f>
        <v>970600</v>
      </c>
      <c r="H15" s="31">
        <f>H9+H13</f>
        <v>0</v>
      </c>
    </row>
    <row r="16" spans="2:8" x14ac:dyDescent="0.25">
      <c r="B16" s="14">
        <v>12</v>
      </c>
      <c r="C16" s="25"/>
      <c r="D16" s="10"/>
      <c r="E16" s="10"/>
      <c r="F16" s="11"/>
      <c r="G16" s="12"/>
      <c r="H16" s="32"/>
    </row>
    <row r="17" spans="2:13" x14ac:dyDescent="0.25">
      <c r="B17" s="14">
        <v>13</v>
      </c>
      <c r="C17" s="28" t="s">
        <v>21</v>
      </c>
      <c r="D17" s="33"/>
      <c r="E17" s="33"/>
      <c r="F17" s="34"/>
      <c r="G17" s="35"/>
      <c r="H17" s="36"/>
    </row>
    <row r="18" spans="2:13" x14ac:dyDescent="0.25">
      <c r="B18" s="14">
        <v>14</v>
      </c>
      <c r="C18" s="20" t="s">
        <v>22</v>
      </c>
      <c r="D18" s="21"/>
      <c r="E18" s="21">
        <v>2143</v>
      </c>
      <c r="F18" s="22" t="s">
        <v>23</v>
      </c>
      <c r="G18" s="23">
        <v>255000</v>
      </c>
      <c r="H18" s="37"/>
    </row>
    <row r="19" spans="2:13" x14ac:dyDescent="0.25">
      <c r="B19" s="14">
        <v>15</v>
      </c>
      <c r="C19" s="20" t="s">
        <v>24</v>
      </c>
      <c r="D19" s="21"/>
      <c r="E19" s="21">
        <v>2143</v>
      </c>
      <c r="F19" s="22" t="s">
        <v>23</v>
      </c>
      <c r="G19" s="23">
        <v>85700</v>
      </c>
      <c r="H19" s="37"/>
    </row>
    <row r="20" spans="2:13" x14ac:dyDescent="0.25">
      <c r="B20" s="14">
        <v>16</v>
      </c>
      <c r="C20" s="20" t="s">
        <v>25</v>
      </c>
      <c r="D20" s="21"/>
      <c r="E20" s="21">
        <v>2143</v>
      </c>
      <c r="F20" s="22" t="s">
        <v>23</v>
      </c>
      <c r="G20" s="23">
        <v>130000</v>
      </c>
      <c r="H20" s="37"/>
    </row>
    <row r="21" spans="2:13" x14ac:dyDescent="0.25">
      <c r="B21" s="14">
        <v>17</v>
      </c>
      <c r="C21" s="20" t="s">
        <v>26</v>
      </c>
      <c r="D21" s="21"/>
      <c r="E21" s="21">
        <v>6310</v>
      </c>
      <c r="F21" s="22" t="s">
        <v>23</v>
      </c>
      <c r="G21" s="23">
        <v>3000</v>
      </c>
      <c r="H21" s="37"/>
    </row>
    <row r="22" spans="2:13" x14ac:dyDescent="0.25">
      <c r="B22" s="14">
        <v>18</v>
      </c>
      <c r="C22" s="20" t="s">
        <v>27</v>
      </c>
      <c r="D22" s="21"/>
      <c r="E22" s="21">
        <v>6320</v>
      </c>
      <c r="F22" s="22" t="s">
        <v>23</v>
      </c>
      <c r="G22" s="23">
        <v>10000</v>
      </c>
      <c r="H22" s="37"/>
      <c r="L22" s="1"/>
      <c r="M22" s="1"/>
    </row>
    <row r="23" spans="2:13" x14ac:dyDescent="0.25">
      <c r="B23" s="14">
        <v>19</v>
      </c>
      <c r="C23" s="20" t="s">
        <v>28</v>
      </c>
      <c r="D23" s="21"/>
      <c r="E23" s="21">
        <v>6409</v>
      </c>
      <c r="F23" s="22" t="s">
        <v>23</v>
      </c>
      <c r="G23" s="23">
        <f>20000+10000*12+(120000*0.35)+12000</f>
        <v>194000</v>
      </c>
      <c r="H23" s="37"/>
      <c r="L23" s="1"/>
      <c r="M23" s="1"/>
    </row>
    <row r="24" spans="2:13" x14ac:dyDescent="0.25">
      <c r="B24" s="14">
        <v>20</v>
      </c>
      <c r="C24" s="20" t="s">
        <v>29</v>
      </c>
      <c r="D24" s="21"/>
      <c r="E24" s="21">
        <v>6409</v>
      </c>
      <c r="F24" s="22" t="s">
        <v>23</v>
      </c>
      <c r="G24" s="23">
        <v>210000</v>
      </c>
      <c r="H24" s="37"/>
      <c r="L24" s="1"/>
      <c r="M24" s="1"/>
    </row>
    <row r="25" spans="2:13" x14ac:dyDescent="0.25">
      <c r="B25" s="14">
        <v>21</v>
      </c>
      <c r="C25" s="38" t="s">
        <v>30</v>
      </c>
      <c r="D25" s="39"/>
      <c r="E25" s="39">
        <v>6409</v>
      </c>
      <c r="F25" s="40">
        <v>5901</v>
      </c>
      <c r="G25" s="41">
        <v>82900</v>
      </c>
      <c r="H25" s="37"/>
      <c r="L25" s="1"/>
      <c r="M25" s="1"/>
    </row>
    <row r="26" spans="2:13" x14ac:dyDescent="0.25">
      <c r="B26" s="14">
        <v>22</v>
      </c>
      <c r="C26" s="28" t="s">
        <v>31</v>
      </c>
      <c r="D26" s="29"/>
      <c r="E26" s="29"/>
      <c r="F26" s="30"/>
      <c r="G26" s="31">
        <f>SUM(G18:G25)</f>
        <v>970600</v>
      </c>
      <c r="H26" s="31">
        <f>SUM(H18:H25)</f>
        <v>0</v>
      </c>
      <c r="L26" s="1"/>
      <c r="M26" s="1"/>
    </row>
    <row r="27" spans="2:13" x14ac:dyDescent="0.25">
      <c r="B27" s="14">
        <v>23</v>
      </c>
      <c r="C27" s="25"/>
      <c r="D27" s="26"/>
      <c r="E27" s="26"/>
      <c r="F27" s="11"/>
      <c r="G27" s="12"/>
      <c r="H27" s="27"/>
    </row>
    <row r="28" spans="2:13" x14ac:dyDescent="0.25">
      <c r="B28" s="14">
        <v>24</v>
      </c>
      <c r="C28" s="42" t="s">
        <v>32</v>
      </c>
      <c r="D28" s="43"/>
      <c r="E28" s="43"/>
      <c r="F28" s="44"/>
      <c r="G28" s="45"/>
      <c r="H28" s="46"/>
      <c r="I28" s="2"/>
    </row>
    <row r="29" spans="2:13" x14ac:dyDescent="0.25">
      <c r="B29" s="14">
        <v>25</v>
      </c>
      <c r="C29" s="38" t="s">
        <v>33</v>
      </c>
      <c r="D29" s="39"/>
      <c r="E29" s="39">
        <v>8115</v>
      </c>
      <c r="F29" s="40"/>
      <c r="G29" s="41">
        <v>0</v>
      </c>
      <c r="H29" s="47">
        <v>0</v>
      </c>
    </row>
    <row r="30" spans="2:13" x14ac:dyDescent="0.25">
      <c r="B30" s="14">
        <v>26</v>
      </c>
      <c r="C30" s="42" t="s">
        <v>34</v>
      </c>
      <c r="D30" s="43"/>
      <c r="E30" s="43"/>
      <c r="F30" s="44"/>
      <c r="G30" s="45">
        <f>SUM(G29)</f>
        <v>0</v>
      </c>
      <c r="H30" s="46">
        <v>0</v>
      </c>
    </row>
    <row r="31" spans="2:13" x14ac:dyDescent="0.25">
      <c r="B31" s="14">
        <v>27</v>
      </c>
      <c r="C31" s="20"/>
      <c r="D31" s="21"/>
      <c r="E31" s="21"/>
      <c r="F31" s="22"/>
      <c r="G31" s="23"/>
      <c r="H31" s="37"/>
    </row>
    <row r="32" spans="2:13" x14ac:dyDescent="0.25">
      <c r="B32" s="14">
        <v>28</v>
      </c>
      <c r="C32" s="48" t="s">
        <v>35</v>
      </c>
      <c r="D32" s="49"/>
      <c r="E32" s="49"/>
      <c r="F32" s="5"/>
      <c r="G32" s="50">
        <f>G26+G30</f>
        <v>970600</v>
      </c>
      <c r="H32" s="51"/>
    </row>
    <row r="33" spans="2:8" x14ac:dyDescent="0.25">
      <c r="C33" s="53"/>
      <c r="D33" s="52"/>
      <c r="E33" s="52"/>
      <c r="F33" s="54"/>
      <c r="G33" s="55"/>
      <c r="H33" s="56"/>
    </row>
    <row r="34" spans="2:8" x14ac:dyDescent="0.25">
      <c r="B34"/>
      <c r="C34" t="s">
        <v>36</v>
      </c>
      <c r="D34"/>
      <c r="E34"/>
      <c r="F34"/>
      <c r="G34" s="2"/>
      <c r="H34"/>
    </row>
    <row r="35" spans="2:8" x14ac:dyDescent="0.25">
      <c r="B35"/>
      <c r="C35" t="s">
        <v>42</v>
      </c>
      <c r="D35"/>
      <c r="E35"/>
      <c r="F35"/>
      <c r="G35" s="2"/>
      <c r="H35"/>
    </row>
    <row r="36" spans="2:8" x14ac:dyDescent="0.25">
      <c r="B36"/>
      <c r="D36"/>
      <c r="E36"/>
      <c r="F36"/>
      <c r="G36" s="2"/>
      <c r="H36"/>
    </row>
    <row r="38" spans="2:8" x14ac:dyDescent="0.25">
      <c r="C38" s="57" t="s">
        <v>37</v>
      </c>
    </row>
    <row r="39" spans="2:8" x14ac:dyDescent="0.25">
      <c r="G39" s="60" t="s">
        <v>38</v>
      </c>
    </row>
    <row r="40" spans="2:8" x14ac:dyDescent="0.25">
      <c r="C40" t="s">
        <v>39</v>
      </c>
      <c r="G40" s="60" t="s">
        <v>40</v>
      </c>
    </row>
    <row r="41" spans="2:8" x14ac:dyDescent="0.25">
      <c r="G41" s="60" t="s">
        <v>41</v>
      </c>
    </row>
  </sheetData>
  <mergeCells count="1">
    <mergeCell ref="B2:C2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opLeftCell="A16" workbookViewId="0">
      <selection activeCell="A28" sqref="A28:XFD28"/>
    </sheetView>
  </sheetViews>
  <sheetFormatPr defaultColWidth="14.7109375" defaultRowHeight="15" x14ac:dyDescent="0.25"/>
  <cols>
    <col min="1" max="1" width="2.140625" style="1" customWidth="1"/>
    <col min="2" max="2" width="2.7109375" style="52" bestFit="1" customWidth="1"/>
    <col min="3" max="3" width="51.7109375" bestFit="1" customWidth="1"/>
    <col min="4" max="4" width="7" style="60" bestFit="1" customWidth="1"/>
    <col min="5" max="6" width="11" style="2" customWidth="1"/>
    <col min="7" max="7" width="4.42578125" customWidth="1"/>
  </cols>
  <sheetData>
    <row r="1" spans="2:6" x14ac:dyDescent="0.25">
      <c r="B1"/>
      <c r="D1" s="2"/>
      <c r="E1" s="3"/>
      <c r="F1" s="3"/>
    </row>
    <row r="2" spans="2:6" ht="36.75" x14ac:dyDescent="0.25">
      <c r="B2" s="61" t="s">
        <v>0</v>
      </c>
      <c r="C2" s="62"/>
      <c r="D2" s="6" t="s">
        <v>43</v>
      </c>
      <c r="E2" s="6">
        <v>2018</v>
      </c>
      <c r="F2" s="6">
        <v>2019</v>
      </c>
    </row>
    <row r="3" spans="2:6" x14ac:dyDescent="0.25">
      <c r="B3" s="8" t="s">
        <v>3</v>
      </c>
      <c r="C3" s="9" t="s">
        <v>4</v>
      </c>
      <c r="D3" s="12"/>
      <c r="E3" s="13"/>
      <c r="F3" s="13"/>
    </row>
    <row r="4" spans="2:6" x14ac:dyDescent="0.25">
      <c r="B4" s="14"/>
      <c r="C4" s="15" t="s">
        <v>5</v>
      </c>
      <c r="D4" s="18"/>
      <c r="E4" s="19"/>
      <c r="F4" s="19"/>
    </row>
    <row r="5" spans="2:6" x14ac:dyDescent="0.25">
      <c r="B5" s="14">
        <v>1</v>
      </c>
      <c r="C5" s="20" t="s">
        <v>44</v>
      </c>
      <c r="D5" s="23">
        <v>220100</v>
      </c>
      <c r="E5" s="63">
        <v>222000</v>
      </c>
      <c r="F5" s="63">
        <v>226000</v>
      </c>
    </row>
    <row r="6" spans="2:6" x14ac:dyDescent="0.25">
      <c r="B6" s="14">
        <v>2</v>
      </c>
      <c r="C6" s="25" t="s">
        <v>14</v>
      </c>
      <c r="D6" s="12">
        <f>SUM(D5:D5)</f>
        <v>220100</v>
      </c>
      <c r="E6" s="12">
        <f t="shared" ref="E6:F6" si="0">SUM(E5:E5)</f>
        <v>222000</v>
      </c>
      <c r="F6" s="12">
        <f t="shared" si="0"/>
        <v>226000</v>
      </c>
    </row>
    <row r="7" spans="2:6" x14ac:dyDescent="0.25">
      <c r="B7" s="14">
        <v>3</v>
      </c>
      <c r="C7" s="20" t="s">
        <v>15</v>
      </c>
      <c r="D7" s="23">
        <f>'[1]Příspěvky 2017'!E13</f>
        <v>663000</v>
      </c>
      <c r="E7" s="63">
        <f>D7</f>
        <v>663000</v>
      </c>
      <c r="F7" s="63">
        <f>E7</f>
        <v>663000</v>
      </c>
    </row>
    <row r="8" spans="2:6" x14ac:dyDescent="0.25">
      <c r="B8" s="14">
        <v>4</v>
      </c>
      <c r="C8" s="20" t="s">
        <v>45</v>
      </c>
      <c r="D8" s="23">
        <f>20000+67500</f>
        <v>87500</v>
      </c>
      <c r="E8" s="63">
        <v>0</v>
      </c>
      <c r="F8" s="63">
        <v>0</v>
      </c>
    </row>
    <row r="9" spans="2:6" x14ac:dyDescent="0.25">
      <c r="B9" s="14">
        <v>5</v>
      </c>
      <c r="C9" s="25" t="s">
        <v>19</v>
      </c>
      <c r="D9" s="12">
        <f>SUM(D7:D8)</f>
        <v>750500</v>
      </c>
      <c r="E9" s="12">
        <f t="shared" ref="E9:F9" si="1">SUM(E7:E8)</f>
        <v>663000</v>
      </c>
      <c r="F9" s="12">
        <f t="shared" si="1"/>
        <v>663000</v>
      </c>
    </row>
    <row r="10" spans="2:6" x14ac:dyDescent="0.25">
      <c r="B10" s="14">
        <v>6</v>
      </c>
      <c r="C10" s="25"/>
      <c r="D10" s="12"/>
      <c r="E10" s="27"/>
      <c r="F10" s="27"/>
    </row>
    <row r="11" spans="2:6" x14ac:dyDescent="0.25">
      <c r="B11" s="14">
        <v>7</v>
      </c>
      <c r="C11" s="28" t="s">
        <v>20</v>
      </c>
      <c r="D11" s="31">
        <f>D6+D9</f>
        <v>970600</v>
      </c>
      <c r="E11" s="31">
        <f>E6+E9</f>
        <v>885000</v>
      </c>
      <c r="F11" s="31">
        <f>F6+F9</f>
        <v>889000</v>
      </c>
    </row>
    <row r="12" spans="2:6" x14ac:dyDescent="0.25">
      <c r="B12" s="14">
        <v>8</v>
      </c>
      <c r="C12" s="25"/>
      <c r="D12" s="12"/>
      <c r="E12" s="32"/>
      <c r="F12" s="32"/>
    </row>
    <row r="13" spans="2:6" x14ac:dyDescent="0.25">
      <c r="B13" s="14">
        <v>9</v>
      </c>
      <c r="C13" s="28" t="s">
        <v>21</v>
      </c>
      <c r="D13" s="35"/>
      <c r="E13" s="36"/>
      <c r="F13" s="36"/>
    </row>
    <row r="14" spans="2:6" x14ac:dyDescent="0.25">
      <c r="B14" s="14">
        <v>10</v>
      </c>
      <c r="C14" s="20" t="s">
        <v>46</v>
      </c>
      <c r="D14" s="23">
        <f>340700+194000</f>
        <v>534700</v>
      </c>
      <c r="E14" s="64">
        <v>535000</v>
      </c>
      <c r="F14" s="64">
        <v>537000</v>
      </c>
    </row>
    <row r="15" spans="2:6" x14ac:dyDescent="0.25">
      <c r="B15" s="14">
        <v>11</v>
      </c>
      <c r="C15" s="20" t="s">
        <v>29</v>
      </c>
      <c r="D15" s="23">
        <f>130000+210000</f>
        <v>340000</v>
      </c>
      <c r="E15" s="64">
        <v>337000</v>
      </c>
      <c r="F15" s="64">
        <v>338000</v>
      </c>
    </row>
    <row r="16" spans="2:6" x14ac:dyDescent="0.25">
      <c r="B16" s="14">
        <v>12</v>
      </c>
      <c r="C16" s="20" t="s">
        <v>26</v>
      </c>
      <c r="D16" s="23">
        <v>13000</v>
      </c>
      <c r="E16" s="64">
        <f>D16</f>
        <v>13000</v>
      </c>
      <c r="F16" s="64">
        <v>14000</v>
      </c>
    </row>
    <row r="17" spans="2:10" x14ac:dyDescent="0.25">
      <c r="B17" s="14">
        <v>13</v>
      </c>
      <c r="C17" s="20" t="s">
        <v>47</v>
      </c>
      <c r="D17" s="23">
        <v>82900</v>
      </c>
      <c r="E17" s="37">
        <v>0</v>
      </c>
      <c r="F17" s="37">
        <v>0</v>
      </c>
      <c r="I17" s="1"/>
      <c r="J17" s="1"/>
    </row>
    <row r="18" spans="2:10" x14ac:dyDescent="0.25">
      <c r="B18" s="14">
        <v>14</v>
      </c>
      <c r="C18" s="28" t="s">
        <v>31</v>
      </c>
      <c r="D18" s="31">
        <f>SUM(D14:D17)</f>
        <v>970600</v>
      </c>
      <c r="E18" s="31">
        <f t="shared" ref="E18:F18" si="2">SUM(E14:E17)</f>
        <v>885000</v>
      </c>
      <c r="F18" s="31">
        <f t="shared" si="2"/>
        <v>889000</v>
      </c>
      <c r="I18" s="1"/>
      <c r="J18" s="1"/>
    </row>
    <row r="19" spans="2:10" x14ac:dyDescent="0.25">
      <c r="B19" s="14">
        <v>15</v>
      </c>
      <c r="C19" s="25"/>
      <c r="D19" s="12"/>
      <c r="E19" s="27"/>
      <c r="F19" s="27"/>
      <c r="I19" s="1"/>
      <c r="J19" s="1"/>
    </row>
    <row r="20" spans="2:10" x14ac:dyDescent="0.25">
      <c r="B20" s="14">
        <v>16</v>
      </c>
      <c r="C20" s="42" t="s">
        <v>32</v>
      </c>
      <c r="D20" s="45"/>
      <c r="E20" s="46"/>
      <c r="F20" s="46"/>
    </row>
    <row r="21" spans="2:10" x14ac:dyDescent="0.25">
      <c r="B21" s="14">
        <v>17</v>
      </c>
      <c r="C21" s="38" t="s">
        <v>33</v>
      </c>
      <c r="D21" s="41">
        <v>0</v>
      </c>
      <c r="E21" s="47">
        <v>0</v>
      </c>
      <c r="F21" s="47">
        <v>0</v>
      </c>
    </row>
    <row r="22" spans="2:10" x14ac:dyDescent="0.25">
      <c r="B22" s="14">
        <v>18</v>
      </c>
      <c r="C22" s="42" t="s">
        <v>34</v>
      </c>
      <c r="D22" s="45">
        <f>SUM(D21)</f>
        <v>0</v>
      </c>
      <c r="E22" s="46">
        <v>0</v>
      </c>
      <c r="F22" s="46">
        <v>0</v>
      </c>
    </row>
    <row r="23" spans="2:10" x14ac:dyDescent="0.25">
      <c r="B23" s="14">
        <v>19</v>
      </c>
      <c r="C23" s="20"/>
      <c r="D23" s="23"/>
      <c r="E23" s="37"/>
      <c r="F23" s="37"/>
    </row>
    <row r="24" spans="2:10" x14ac:dyDescent="0.25">
      <c r="B24" s="14">
        <v>20</v>
      </c>
      <c r="C24" s="48" t="s">
        <v>35</v>
      </c>
      <c r="D24" s="50">
        <f>D18+D22</f>
        <v>970600</v>
      </c>
      <c r="E24" s="50">
        <f t="shared" ref="E24:F24" si="3">E18+E22</f>
        <v>885000</v>
      </c>
      <c r="F24" s="50">
        <f t="shared" si="3"/>
        <v>889000</v>
      </c>
    </row>
    <row r="25" spans="2:10" x14ac:dyDescent="0.25">
      <c r="C25" s="53"/>
      <c r="D25" s="55"/>
      <c r="E25" s="56"/>
      <c r="F25" s="56"/>
    </row>
    <row r="26" spans="2:10" x14ac:dyDescent="0.25">
      <c r="B26"/>
      <c r="C26" t="s">
        <v>36</v>
      </c>
      <c r="D26" s="2"/>
      <c r="E26"/>
      <c r="F26"/>
    </row>
    <row r="27" spans="2:10" x14ac:dyDescent="0.25">
      <c r="B27"/>
      <c r="C27" t="s">
        <v>42</v>
      </c>
      <c r="D27" s="2"/>
      <c r="E27"/>
      <c r="F27"/>
    </row>
    <row r="28" spans="2:10" x14ac:dyDescent="0.25">
      <c r="B28"/>
      <c r="D28" s="2"/>
      <c r="E28"/>
      <c r="F28"/>
    </row>
    <row r="30" spans="2:10" x14ac:dyDescent="0.25">
      <c r="C30" s="57" t="s">
        <v>37</v>
      </c>
      <c r="D30" s="58"/>
      <c r="E30" s="60" t="s">
        <v>38</v>
      </c>
      <c r="F30" s="59"/>
      <c r="G30" s="60"/>
      <c r="H30" s="2"/>
    </row>
    <row r="31" spans="2:10" x14ac:dyDescent="0.25">
      <c r="D31" s="58"/>
      <c r="E31" s="60" t="s">
        <v>40</v>
      </c>
      <c r="F31" s="59"/>
      <c r="G31" s="60"/>
      <c r="H31" s="2"/>
    </row>
    <row r="32" spans="2:10" x14ac:dyDescent="0.25">
      <c r="C32" t="s">
        <v>39</v>
      </c>
      <c r="D32" s="58"/>
      <c r="E32" s="60" t="s">
        <v>41</v>
      </c>
      <c r="F32" s="59"/>
      <c r="G32" s="60"/>
      <c r="H32" s="2"/>
    </row>
    <row r="33" spans="4:8" x14ac:dyDescent="0.25">
      <c r="D33" s="58"/>
      <c r="E33" s="58"/>
      <c r="F33" s="59"/>
      <c r="G33" s="60"/>
      <c r="H33" s="2"/>
    </row>
  </sheetData>
  <mergeCells count="1">
    <mergeCell ref="B2:C2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NR 2017</vt:lpstr>
      <vt:lpstr>R výhled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Vladimira Motlova</dc:creator>
  <cp:lastModifiedBy>Vladimira Motlova</cp:lastModifiedBy>
  <cp:lastPrinted>2016-11-27T19:33:10Z</cp:lastPrinted>
  <dcterms:created xsi:type="dcterms:W3CDTF">2016-11-27T19:27:56Z</dcterms:created>
  <dcterms:modified xsi:type="dcterms:W3CDTF">2016-11-27T19:33:19Z</dcterms:modified>
</cp:coreProperties>
</file>